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ephenson\Downloads\"/>
    </mc:Choice>
  </mc:AlternateContent>
  <xr:revisionPtr revIDLastSave="0" documentId="8_{4274DF23-D9C5-4B42-B106-6005DA2F6E8C}" xr6:coauthVersionLast="47" xr6:coauthVersionMax="47" xr10:uidLastSave="{00000000-0000-0000-0000-000000000000}"/>
  <bookViews>
    <workbookView xWindow="-108" yWindow="-108" windowWidth="23256" windowHeight="12576" xr2:uid="{2D7CD97A-474D-4DA3-B610-A67FF9886EFE}"/>
  </bookViews>
  <sheets>
    <sheet name="DFX Panda Job ROI" sheetId="1" r:id="rId1"/>
    <sheet name="Retail Price Estim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" i="1" l="1"/>
  <c r="D36" i="1"/>
  <c r="D35" i="1"/>
  <c r="H14" i="1" l="1"/>
  <c r="C17" i="1"/>
  <c r="D17" i="1" s="1"/>
  <c r="D14" i="1"/>
  <c r="D21" i="2"/>
  <c r="C21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4" i="2"/>
  <c r="B29" i="1"/>
  <c r="D11" i="1"/>
  <c r="D12" i="1"/>
  <c r="D13" i="1"/>
  <c r="D10" i="1"/>
  <c r="D9" i="1"/>
  <c r="D8" i="1"/>
  <c r="D15" i="1" l="1"/>
  <c r="D16" i="1" s="1"/>
  <c r="D19" i="1" l="1"/>
  <c r="D28" i="1" s="1"/>
  <c r="D20" i="1" l="1"/>
  <c r="D27" i="1" s="1"/>
  <c r="B26" i="1"/>
  <c r="B30" i="1"/>
  <c r="B27" i="1" l="1"/>
  <c r="C33" i="1" s="1"/>
  <c r="B31" i="1"/>
  <c r="D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Stephenson</author>
  </authors>
  <commentList>
    <comment ref="B9" authorId="0" shapeId="0" xr:uid="{CE0D6BA0-29B9-4BFB-867F-552FFD735782}">
      <text>
        <r>
          <rPr>
            <b/>
            <sz val="9"/>
            <color indexed="81"/>
            <rFont val="Tahoma"/>
            <family val="2"/>
          </rPr>
          <t>Mark Stephenson:</t>
        </r>
        <r>
          <rPr>
            <sz val="9"/>
            <color indexed="81"/>
            <rFont val="Tahoma"/>
            <family val="2"/>
          </rPr>
          <t xml:space="preserve">
$45 for the sheet that's good for about 400 uses = $.11 per use X 16 shirts =
</t>
        </r>
      </text>
    </comment>
  </commentList>
</comments>
</file>

<file path=xl/sharedStrings.xml><?xml version="1.0" encoding="utf-8"?>
<sst xmlns="http://schemas.openxmlformats.org/spreadsheetml/2006/main" count="64" uniqueCount="62">
  <si>
    <t>Sample Production Run</t>
  </si>
  <si>
    <t>Panda Design</t>
  </si>
  <si>
    <t>Item</t>
  </si>
  <si>
    <t>Qty</t>
  </si>
  <si>
    <t>Cost Each</t>
  </si>
  <si>
    <t>Total</t>
  </si>
  <si>
    <t>EZ Peel 2 Step Paper</t>
  </si>
  <si>
    <t>EZ Peel 11X17 Two Step Transfer Paper (100ct A&amp;B) | Colman and Company</t>
  </si>
  <si>
    <t>T-Seal Finishing Sheet</t>
  </si>
  <si>
    <t>425/16</t>
  </si>
  <si>
    <t>T Seal 11x17 Sheet | Colman and Company</t>
  </si>
  <si>
    <t>4 DT104 Perfect Weight Cotton Tees</t>
  </si>
  <si>
    <t>District ® Perfect Weight ® Tee DT104 | Colman and Company</t>
  </si>
  <si>
    <t>Bella Canvas Unisex Heather</t>
  </si>
  <si>
    <t>BELLA+CANVAS ® Unisex Heather CVC Short Sleeve Tee. BC3001CVC | Colman and Company</t>
  </si>
  <si>
    <t>T-Seal Cost</t>
  </si>
  <si>
    <t>Next Level NL 6210</t>
  </si>
  <si>
    <t>Next Level ™ Unisex CVC Tee. NL6210 | Colman and Company</t>
  </si>
  <si>
    <t># uses</t>
  </si>
  <si>
    <t>estimate</t>
  </si>
  <si>
    <t>District Perfect Tri-Tee</t>
  </si>
  <si>
    <t>District ® Perfect Tri ® Tee | Colman and Company</t>
  </si>
  <si>
    <t>Toner/Fuser Use Estimate</t>
  </si>
  <si>
    <t>Cost per Use</t>
  </si>
  <si>
    <t>Total Materials Cost</t>
  </si>
  <si>
    <t xml:space="preserve">Ave cost per finished shirt </t>
  </si>
  <si>
    <t>Estimated Retail Price</t>
  </si>
  <si>
    <t>Gross Profit</t>
  </si>
  <si>
    <t xml:space="preserve">Ave profit per finished shirt </t>
  </si>
  <si>
    <t>Total Time to Complete</t>
  </si>
  <si>
    <t>1 Hour</t>
  </si>
  <si>
    <t>Average DigitalHeat FX Price</t>
  </si>
  <si>
    <t>how many jobs until paid back?</t>
  </si>
  <si>
    <t>how many shirts until paid back?</t>
  </si>
  <si>
    <t>Sample Payment</t>
  </si>
  <si>
    <t>how many jobs until positive cashflow?</t>
  </si>
  <si>
    <t>how many shirts until positive cashflow?</t>
  </si>
  <si>
    <t>Members</t>
  </si>
  <si>
    <t>Price Each</t>
  </si>
  <si>
    <t>Shayla 15-18</t>
  </si>
  <si>
    <t>Jonathan</t>
  </si>
  <si>
    <t>Michala 18-20</t>
  </si>
  <si>
    <t>Antoine</t>
  </si>
  <si>
    <t>Baron</t>
  </si>
  <si>
    <t>Courtney</t>
  </si>
  <si>
    <t>Paul</t>
  </si>
  <si>
    <t>Whitney</t>
  </si>
  <si>
    <t>Terry</t>
  </si>
  <si>
    <t>Ricardo 20-23</t>
  </si>
  <si>
    <t>Debbie</t>
  </si>
  <si>
    <t>Johnny</t>
  </si>
  <si>
    <t>Lotoice</t>
  </si>
  <si>
    <t>Brandi</t>
  </si>
  <si>
    <t>Darious</t>
  </si>
  <si>
    <t>Jolene</t>
  </si>
  <si>
    <t>Average</t>
  </si>
  <si>
    <t>7 People Charge</t>
  </si>
  <si>
    <t>&gt;$20</t>
  </si>
  <si>
    <t>3 People Charge</t>
  </si>
  <si>
    <t>&lt;$20</t>
  </si>
  <si>
    <t>LinkedIn Survey</t>
  </si>
  <si>
    <t>5 People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</si>
</sst>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2" tint="-9.9978637043366805E-2"/>
      <name val="Calibri"/>
      <family val="2"/>
      <scheme val="minor"/>
    </font>
    <font>
      <i/>
      <sz val="11"/>
      <color theme="2" tint="-9.9978637043366805E-2"/>
      <name val="Calibri"/>
      <family val="2"/>
      <scheme val="minor"/>
    </font>
    <font>
      <sz val="11"/>
      <color theme="7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2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44" fontId="0" fillId="2" borderId="0" xfId="1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44" fontId="2" fillId="3" borderId="0" xfId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4" fontId="6" fillId="0" borderId="0" xfId="1" applyFont="1" applyAlignment="1">
      <alignment horizontal="center"/>
    </xf>
    <xf numFmtId="0" fontId="7" fillId="0" borderId="0" xfId="0" applyFont="1"/>
    <xf numFmtId="1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43" fontId="0" fillId="0" borderId="0" xfId="3" applyFont="1"/>
    <xf numFmtId="43" fontId="2" fillId="0" borderId="1" xfId="3" applyFont="1" applyBorder="1" applyAlignment="1">
      <alignment horizontal="center"/>
    </xf>
    <xf numFmtId="44" fontId="8" fillId="0" borderId="0" xfId="1" applyFont="1" applyAlignment="1">
      <alignment horizontal="center"/>
    </xf>
    <xf numFmtId="9" fontId="0" fillId="0" borderId="0" xfId="4" applyFont="1" applyAlignment="1">
      <alignment horizontal="center"/>
    </xf>
  </cellXfs>
  <cellStyles count="5">
    <cellStyle name="Comma" xfId="3" builtinId="3"/>
    <cellStyle name="Currency" xfId="1" builtinId="4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'Retail Price Estimates'!$C$3</c:f>
              <c:strCache>
                <c:ptCount val="1"/>
                <c:pt idx="0">
                  <c:v> Price Each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'Retail Price Estimates'!$C$4:$C$19</c:f>
              <c:numCache>
                <c:formatCode>_("$"* #,##0.00_);_("$"* \(#,##0.00\);_("$"* "-"??_);_(@_)</c:formatCode>
                <c:ptCount val="16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21.5</c:v>
                </c:pt>
                <c:pt idx="10">
                  <c:v>22</c:v>
                </c:pt>
                <c:pt idx="11">
                  <c:v>22.5</c:v>
                </c:pt>
                <c:pt idx="12">
                  <c:v>24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43-481E-8ACC-DD9563BF0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782639"/>
        <c:axId val="1087783055"/>
      </c:lineChart>
      <c:catAx>
        <c:axId val="10877826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783055"/>
        <c:crosses val="autoZero"/>
        <c:auto val="1"/>
        <c:lblAlgn val="ctr"/>
        <c:lblOffset val="100"/>
        <c:noMultiLvlLbl val="0"/>
      </c:catAx>
      <c:valAx>
        <c:axId val="1087783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782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444231</xdr:colOff>
      <xdr:row>14</xdr:row>
      <xdr:rowOff>78105</xdr:rowOff>
    </xdr:from>
    <xdr:to>
      <xdr:col>4</xdr:col>
      <xdr:colOff>4476750</xdr:colOff>
      <xdr:row>31</xdr:row>
      <xdr:rowOff>73103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A4363D-619C-4989-97FB-1B92FF156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1456" y="2611755"/>
          <a:ext cx="4022994" cy="30715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152399</xdr:colOff>
      <xdr:row>3</xdr:row>
      <xdr:rowOff>8571</xdr:rowOff>
    </xdr:from>
    <xdr:to>
      <xdr:col>13</xdr:col>
      <xdr:colOff>217169</xdr:colOff>
      <xdr:row>19</xdr:row>
      <xdr:rowOff>121919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28E6D4-5600-4586-96D0-59C22258B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25</xdr:row>
      <xdr:rowOff>0</xdr:rowOff>
    </xdr:from>
    <xdr:to>
      <xdr:col>15</xdr:col>
      <xdr:colOff>239009</xdr:colOff>
      <xdr:row>53</xdr:row>
      <xdr:rowOff>76918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932F20-3593-4614-8FE0-1268A07DD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9100" y="4524375"/>
          <a:ext cx="6335009" cy="5144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colmanandcompany.com/SM-DT104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lmanandcompany.com/t-seal-sheet.html" TargetMode="External"/><Relationship Id="rId1" Type="http://schemas.openxmlformats.org/officeDocument/2006/relationships/hyperlink" Target="https://colmanandcompany.com/ez-peel-two-step-transfer-paper.html" TargetMode="External"/><Relationship Id="rId6" Type="http://schemas.openxmlformats.org/officeDocument/2006/relationships/hyperlink" Target="https://colmanandcompany.com/SM-DM130.html" TargetMode="External"/><Relationship Id="rId5" Type="http://schemas.openxmlformats.org/officeDocument/2006/relationships/hyperlink" Target="https://colmanandcompany.com/SM-NL6210.html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colmanandcompany.com/SM-BC3001CVC.html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84013-3BA9-4B86-B639-F3A642CB7FD1}">
  <dimension ref="A3:I37"/>
  <sheetViews>
    <sheetView tabSelected="1" topLeftCell="A7" zoomScale="110" zoomScaleNormal="110" workbookViewId="0">
      <selection activeCell="E37" sqref="E37"/>
    </sheetView>
  </sheetViews>
  <sheetFormatPr defaultRowHeight="14.4" x14ac:dyDescent="0.3"/>
  <cols>
    <col min="1" max="1" width="33.33203125" bestFit="1" customWidth="1"/>
    <col min="2" max="2" width="11.6640625" style="4" bestFit="1" customWidth="1"/>
    <col min="3" max="3" width="11.109375" style="5" customWidth="1"/>
    <col min="4" max="4" width="10.33203125" style="5" bestFit="1" customWidth="1"/>
    <col min="5" max="5" width="81.5546875" bestFit="1" customWidth="1"/>
    <col min="7" max="7" width="11.6640625" bestFit="1" customWidth="1"/>
  </cols>
  <sheetData>
    <row r="3" spans="1:9" x14ac:dyDescent="0.3">
      <c r="A3" t="s">
        <v>0</v>
      </c>
      <c r="B3" s="4" t="s">
        <v>1</v>
      </c>
    </row>
    <row r="7" spans="1:9" x14ac:dyDescent="0.3">
      <c r="A7" t="s">
        <v>2</v>
      </c>
      <c r="B7" s="4" t="s">
        <v>3</v>
      </c>
      <c r="C7" s="5" t="s">
        <v>4</v>
      </c>
      <c r="D7" s="5" t="s">
        <v>5</v>
      </c>
    </row>
    <row r="8" spans="1:9" x14ac:dyDescent="0.3">
      <c r="A8" t="s">
        <v>6</v>
      </c>
      <c r="B8" s="4">
        <v>16</v>
      </c>
      <c r="C8" s="5">
        <v>2.25</v>
      </c>
      <c r="D8" s="5">
        <f>C8*B8</f>
        <v>36</v>
      </c>
      <c r="E8" s="1" t="s">
        <v>7</v>
      </c>
    </row>
    <row r="9" spans="1:9" x14ac:dyDescent="0.3">
      <c r="A9" t="s">
        <v>8</v>
      </c>
      <c r="B9" s="4" t="s">
        <v>9</v>
      </c>
      <c r="C9" s="5">
        <v>0.11</v>
      </c>
      <c r="D9" s="5">
        <f>0.11*16</f>
        <v>1.76</v>
      </c>
      <c r="E9" s="1" t="s">
        <v>10</v>
      </c>
    </row>
    <row r="10" spans="1:9" x14ac:dyDescent="0.3">
      <c r="A10" t="s">
        <v>11</v>
      </c>
      <c r="B10" s="4">
        <v>4</v>
      </c>
      <c r="C10" s="5">
        <v>5.19</v>
      </c>
      <c r="D10" s="5">
        <f>C10*B10</f>
        <v>20.76</v>
      </c>
      <c r="E10" s="1" t="s">
        <v>12</v>
      </c>
      <c r="G10" s="2"/>
      <c r="H10" s="3"/>
    </row>
    <row r="11" spans="1:9" x14ac:dyDescent="0.3">
      <c r="A11" t="s">
        <v>13</v>
      </c>
      <c r="B11" s="4">
        <v>4</v>
      </c>
      <c r="C11" s="5">
        <v>6.73</v>
      </c>
      <c r="D11" s="5">
        <f t="shared" ref="D11:D14" si="0">C11*B11</f>
        <v>26.92</v>
      </c>
      <c r="E11" s="1" t="s">
        <v>14</v>
      </c>
      <c r="G11" t="s">
        <v>15</v>
      </c>
      <c r="H11" s="2">
        <v>45</v>
      </c>
    </row>
    <row r="12" spans="1:9" x14ac:dyDescent="0.3">
      <c r="A12" t="s">
        <v>16</v>
      </c>
      <c r="B12" s="4">
        <v>4</v>
      </c>
      <c r="C12" s="5">
        <v>6.22</v>
      </c>
      <c r="D12" s="5">
        <f t="shared" si="0"/>
        <v>24.88</v>
      </c>
      <c r="E12" s="1" t="s">
        <v>17</v>
      </c>
      <c r="G12" t="s">
        <v>18</v>
      </c>
      <c r="H12">
        <v>425</v>
      </c>
      <c r="I12" t="s">
        <v>19</v>
      </c>
    </row>
    <row r="13" spans="1:9" x14ac:dyDescent="0.3">
      <c r="A13" t="s">
        <v>20</v>
      </c>
      <c r="B13" s="4">
        <v>4</v>
      </c>
      <c r="C13" s="5">
        <v>6.15</v>
      </c>
      <c r="D13" s="5">
        <f t="shared" si="0"/>
        <v>24.6</v>
      </c>
      <c r="E13" s="1" t="s">
        <v>21</v>
      </c>
    </row>
    <row r="14" spans="1:9" x14ac:dyDescent="0.3">
      <c r="A14" t="s">
        <v>22</v>
      </c>
      <c r="B14" s="4">
        <v>16</v>
      </c>
      <c r="C14" s="22">
        <v>0.35</v>
      </c>
      <c r="D14" s="5">
        <f t="shared" si="0"/>
        <v>5.6</v>
      </c>
      <c r="G14" t="s">
        <v>23</v>
      </c>
      <c r="H14" s="3">
        <f>H11/H12</f>
        <v>0.10588235294117647</v>
      </c>
    </row>
    <row r="15" spans="1:9" x14ac:dyDescent="0.3">
      <c r="A15" s="6" t="s">
        <v>24</v>
      </c>
      <c r="B15" s="7"/>
      <c r="C15" s="8"/>
      <c r="D15" s="8">
        <f>SUM(D8:D14)</f>
        <v>140.51999999999998</v>
      </c>
    </row>
    <row r="16" spans="1:9" x14ac:dyDescent="0.3">
      <c r="A16" s="13" t="s">
        <v>25</v>
      </c>
      <c r="B16" s="14"/>
      <c r="C16" s="15"/>
      <c r="D16" s="15">
        <f>D15/16</f>
        <v>8.7824999999999989</v>
      </c>
    </row>
    <row r="17" spans="1:5" x14ac:dyDescent="0.3">
      <c r="A17" t="s">
        <v>26</v>
      </c>
      <c r="B17" s="4">
        <v>16</v>
      </c>
      <c r="C17" s="5">
        <f>'Retail Price Estimates'!C21</f>
        <v>21.1875</v>
      </c>
      <c r="D17" s="5">
        <f>C17*B17</f>
        <v>339</v>
      </c>
    </row>
    <row r="19" spans="1:5" x14ac:dyDescent="0.3">
      <c r="A19" s="9" t="s">
        <v>27</v>
      </c>
      <c r="B19" s="10"/>
      <c r="C19" s="11"/>
      <c r="D19" s="11">
        <f>D17-D15</f>
        <v>198.48000000000002</v>
      </c>
      <c r="E19" s="3"/>
    </row>
    <row r="20" spans="1:5" x14ac:dyDescent="0.3">
      <c r="A20" s="13" t="s">
        <v>28</v>
      </c>
      <c r="B20" s="14"/>
      <c r="C20" s="15"/>
      <c r="D20" s="15">
        <f>D19/16</f>
        <v>12.405000000000001</v>
      </c>
    </row>
    <row r="23" spans="1:5" x14ac:dyDescent="0.3">
      <c r="A23" t="s">
        <v>29</v>
      </c>
      <c r="B23" s="5" t="s">
        <v>30</v>
      </c>
    </row>
    <row r="25" spans="1:5" x14ac:dyDescent="0.3">
      <c r="A25" t="s">
        <v>31</v>
      </c>
      <c r="B25" s="5">
        <v>10680</v>
      </c>
    </row>
    <row r="26" spans="1:5" x14ac:dyDescent="0.3">
      <c r="A26" s="16" t="s">
        <v>32</v>
      </c>
      <c r="B26" s="17">
        <f>B25/D19</f>
        <v>53.808948004836758</v>
      </c>
    </row>
    <row r="27" spans="1:5" x14ac:dyDescent="0.3">
      <c r="A27" s="16" t="s">
        <v>33</v>
      </c>
      <c r="B27" s="17">
        <f>B25/D20</f>
        <v>860.94316807738812</v>
      </c>
      <c r="D27" s="5">
        <f>B25/D20</f>
        <v>860.94316807738812</v>
      </c>
    </row>
    <row r="28" spans="1:5" x14ac:dyDescent="0.3">
      <c r="D28" s="23">
        <f>35.92/D19</f>
        <v>0.18097541313986296</v>
      </c>
    </row>
    <row r="29" spans="1:5" x14ac:dyDescent="0.3">
      <c r="A29" t="s">
        <v>34</v>
      </c>
      <c r="B29" s="12">
        <f>B25*0.025</f>
        <v>267</v>
      </c>
    </row>
    <row r="30" spans="1:5" x14ac:dyDescent="0.3">
      <c r="A30" s="16" t="s">
        <v>35</v>
      </c>
      <c r="B30" s="17">
        <f>B29/D19</f>
        <v>1.3452237001209189</v>
      </c>
    </row>
    <row r="31" spans="1:5" x14ac:dyDescent="0.3">
      <c r="A31" s="16" t="s">
        <v>36</v>
      </c>
      <c r="B31" s="17">
        <f>B29/D20</f>
        <v>21.523579201934702</v>
      </c>
      <c r="D31" s="5">
        <f>B31*D20</f>
        <v>267</v>
      </c>
    </row>
    <row r="33" spans="3:5" x14ac:dyDescent="0.3">
      <c r="C33" s="5">
        <f>B27/8</f>
        <v>107.61789600967352</v>
      </c>
    </row>
    <row r="35" spans="3:5" x14ac:dyDescent="0.3">
      <c r="D35" s="5">
        <f>130*10.17</f>
        <v>1322.1</v>
      </c>
    </row>
    <row r="36" spans="3:5" x14ac:dyDescent="0.3">
      <c r="D36" s="5">
        <f>D35*4</f>
        <v>5288.4</v>
      </c>
    </row>
    <row r="37" spans="3:5" x14ac:dyDescent="0.3">
      <c r="E37">
        <f>267/12.41</f>
        <v>21.514907332796131</v>
      </c>
    </row>
  </sheetData>
  <hyperlinks>
    <hyperlink ref="E8" r:id="rId1" display="https://colmanandcompany.com/ez-peel-two-step-transfer-paper.html" xr:uid="{34C79C41-E193-4C9F-B0BF-E606CF1786C7}"/>
    <hyperlink ref="E9" r:id="rId2" display="https://colmanandcompany.com/t-seal-sheet.html" xr:uid="{DCA85EE4-7899-4DE7-896A-7D97A4F6ED91}"/>
    <hyperlink ref="E10" r:id="rId3" display="https://colmanandcompany.com/SM-DT104.html" xr:uid="{1C347E9D-13F2-44AD-ACA7-221E27610D07}"/>
    <hyperlink ref="E11" r:id="rId4" display="https://colmanandcompany.com/SM-BC3001CVC.html" xr:uid="{73B99631-63DE-47F8-88E6-ACEDBF42DD10}"/>
    <hyperlink ref="E12" r:id="rId5" display="https://colmanandcompany.com/SM-NL6210.html" xr:uid="{CD8E1F3B-56D0-4B34-A3E3-E35467A5C331}"/>
    <hyperlink ref="E13" r:id="rId6" display="https://colmanandcompany.com/SM-DM130.html" xr:uid="{18ED8D16-5776-479E-9FFD-78C034EE157E}"/>
  </hyperlinks>
  <pageMargins left="0.7" right="0.7" top="0.75" bottom="0.75" header="0.3" footer="0.3"/>
  <pageSetup orientation="portrait" r:id="rId7"/>
  <drawing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76523-7D73-40DB-92F1-734BFD689A92}">
  <dimension ref="A3:F37"/>
  <sheetViews>
    <sheetView topLeftCell="A4" workbookViewId="0">
      <selection activeCell="Q11" sqref="Q11"/>
    </sheetView>
  </sheetViews>
  <sheetFormatPr defaultRowHeight="14.4" x14ac:dyDescent="0.3"/>
  <cols>
    <col min="1" max="1" width="22.88671875" bestFit="1" customWidth="1"/>
    <col min="2" max="2" width="7.88671875" style="20" customWidth="1"/>
    <col min="3" max="3" width="10.33203125" customWidth="1"/>
    <col min="4" max="4" width="11.6640625" bestFit="1" customWidth="1"/>
  </cols>
  <sheetData>
    <row r="3" spans="1:4" x14ac:dyDescent="0.3">
      <c r="A3" s="18" t="s">
        <v>37</v>
      </c>
      <c r="B3" s="21" t="s">
        <v>3</v>
      </c>
      <c r="C3" s="19" t="s">
        <v>38</v>
      </c>
      <c r="D3" s="19" t="s">
        <v>5</v>
      </c>
    </row>
    <row r="4" spans="1:4" x14ac:dyDescent="0.3">
      <c r="A4" t="s">
        <v>39</v>
      </c>
      <c r="B4" s="20">
        <v>16</v>
      </c>
      <c r="C4" s="2">
        <v>17</v>
      </c>
      <c r="D4" s="2">
        <f>C4*B4</f>
        <v>272</v>
      </c>
    </row>
    <row r="5" spans="1:4" x14ac:dyDescent="0.3">
      <c r="A5" t="s">
        <v>40</v>
      </c>
      <c r="B5" s="20">
        <v>16</v>
      </c>
      <c r="C5" s="2">
        <v>18</v>
      </c>
      <c r="D5" s="2">
        <f t="shared" ref="D5:D19" si="0">C5*B5</f>
        <v>288</v>
      </c>
    </row>
    <row r="6" spans="1:4" x14ac:dyDescent="0.3">
      <c r="A6" t="s">
        <v>41</v>
      </c>
      <c r="B6" s="20">
        <v>16</v>
      </c>
      <c r="C6" s="2">
        <v>19</v>
      </c>
      <c r="D6" s="2">
        <f t="shared" si="0"/>
        <v>304</v>
      </c>
    </row>
    <row r="7" spans="1:4" x14ac:dyDescent="0.3">
      <c r="A7" t="s">
        <v>42</v>
      </c>
      <c r="B7" s="20">
        <v>16</v>
      </c>
      <c r="C7" s="2">
        <v>20</v>
      </c>
      <c r="D7" s="2">
        <f t="shared" si="0"/>
        <v>320</v>
      </c>
    </row>
    <row r="8" spans="1:4" x14ac:dyDescent="0.3">
      <c r="A8" t="s">
        <v>43</v>
      </c>
      <c r="B8" s="20">
        <v>16</v>
      </c>
      <c r="C8" s="2">
        <v>20</v>
      </c>
      <c r="D8" s="2">
        <f t="shared" si="0"/>
        <v>320</v>
      </c>
    </row>
    <row r="9" spans="1:4" x14ac:dyDescent="0.3">
      <c r="A9" t="s">
        <v>44</v>
      </c>
      <c r="B9" s="20">
        <v>16</v>
      </c>
      <c r="C9" s="2">
        <v>20</v>
      </c>
      <c r="D9" s="2">
        <f t="shared" si="0"/>
        <v>320</v>
      </c>
    </row>
    <row r="10" spans="1:4" x14ac:dyDescent="0.3">
      <c r="A10" t="s">
        <v>45</v>
      </c>
      <c r="B10" s="20">
        <v>16</v>
      </c>
      <c r="C10" s="2">
        <v>20</v>
      </c>
      <c r="D10" s="2">
        <f t="shared" si="0"/>
        <v>320</v>
      </c>
    </row>
    <row r="11" spans="1:4" x14ac:dyDescent="0.3">
      <c r="A11" t="s">
        <v>46</v>
      </c>
      <c r="B11" s="20">
        <v>16</v>
      </c>
      <c r="C11" s="2">
        <v>20</v>
      </c>
      <c r="D11" s="2">
        <f t="shared" si="0"/>
        <v>320</v>
      </c>
    </row>
    <row r="12" spans="1:4" x14ac:dyDescent="0.3">
      <c r="A12" t="s">
        <v>47</v>
      </c>
      <c r="B12" s="20">
        <v>16</v>
      </c>
      <c r="C12" s="2">
        <v>20</v>
      </c>
      <c r="D12" s="2">
        <f t="shared" si="0"/>
        <v>320</v>
      </c>
    </row>
    <row r="13" spans="1:4" x14ac:dyDescent="0.3">
      <c r="A13" t="s">
        <v>48</v>
      </c>
      <c r="B13" s="20">
        <v>16</v>
      </c>
      <c r="C13" s="2">
        <v>21.5</v>
      </c>
      <c r="D13" s="2">
        <f t="shared" si="0"/>
        <v>344</v>
      </c>
    </row>
    <row r="14" spans="1:4" x14ac:dyDescent="0.3">
      <c r="A14" t="s">
        <v>49</v>
      </c>
      <c r="B14" s="20">
        <v>16</v>
      </c>
      <c r="C14" s="2">
        <v>22</v>
      </c>
      <c r="D14" s="2">
        <f t="shared" si="0"/>
        <v>352</v>
      </c>
    </row>
    <row r="15" spans="1:4" x14ac:dyDescent="0.3">
      <c r="A15" t="s">
        <v>50</v>
      </c>
      <c r="B15" s="20">
        <v>16</v>
      </c>
      <c r="C15" s="2">
        <v>22.5</v>
      </c>
      <c r="D15" s="2">
        <f t="shared" si="0"/>
        <v>360</v>
      </c>
    </row>
    <row r="16" spans="1:4" x14ac:dyDescent="0.3">
      <c r="A16" t="s">
        <v>51</v>
      </c>
      <c r="B16" s="20">
        <v>16</v>
      </c>
      <c r="C16" s="2">
        <v>24</v>
      </c>
      <c r="D16" s="2">
        <f t="shared" si="0"/>
        <v>384</v>
      </c>
    </row>
    <row r="17" spans="1:6" x14ac:dyDescent="0.3">
      <c r="A17" t="s">
        <v>52</v>
      </c>
      <c r="B17" s="20">
        <v>16</v>
      </c>
      <c r="C17" s="2">
        <v>25</v>
      </c>
      <c r="D17" s="2">
        <f t="shared" si="0"/>
        <v>400</v>
      </c>
    </row>
    <row r="18" spans="1:6" x14ac:dyDescent="0.3">
      <c r="A18" t="s">
        <v>53</v>
      </c>
      <c r="B18" s="20">
        <v>16</v>
      </c>
      <c r="C18" s="2">
        <v>25</v>
      </c>
      <c r="D18" s="2">
        <f t="shared" si="0"/>
        <v>400</v>
      </c>
    </row>
    <row r="19" spans="1:6" x14ac:dyDescent="0.3">
      <c r="A19" t="s">
        <v>54</v>
      </c>
      <c r="B19" s="20">
        <v>16</v>
      </c>
      <c r="C19" s="2">
        <v>25</v>
      </c>
      <c r="D19" s="2">
        <f t="shared" si="0"/>
        <v>400</v>
      </c>
    </row>
    <row r="20" spans="1:6" x14ac:dyDescent="0.3">
      <c r="C20" s="2"/>
      <c r="D20" s="2"/>
    </row>
    <row r="21" spans="1:6" x14ac:dyDescent="0.3">
      <c r="A21" t="s">
        <v>55</v>
      </c>
      <c r="B21" s="20">
        <v>16</v>
      </c>
      <c r="C21" s="2">
        <f>AVERAGE(C4:C19)</f>
        <v>21.1875</v>
      </c>
      <c r="D21" s="2">
        <f>AVERAGE(D4:D19)</f>
        <v>339</v>
      </c>
    </row>
    <row r="22" spans="1:6" x14ac:dyDescent="0.3">
      <c r="C22" s="2"/>
      <c r="D22" s="2"/>
    </row>
    <row r="23" spans="1:6" x14ac:dyDescent="0.3">
      <c r="A23" t="s">
        <v>56</v>
      </c>
      <c r="B23" s="20" t="s">
        <v>57</v>
      </c>
      <c r="C23" s="2"/>
      <c r="D23" s="2"/>
    </row>
    <row r="24" spans="1:6" x14ac:dyDescent="0.3">
      <c r="A24" t="s">
        <v>58</v>
      </c>
      <c r="B24" s="20" t="s">
        <v>59</v>
      </c>
      <c r="C24" s="2"/>
      <c r="D24" s="2"/>
      <c r="F24" t="s">
        <v>60</v>
      </c>
    </row>
    <row r="25" spans="1:6" x14ac:dyDescent="0.3">
      <c r="A25" t="s">
        <v>61</v>
      </c>
      <c r="B25" s="2">
        <v>20</v>
      </c>
      <c r="C25" s="2"/>
      <c r="D25" s="2"/>
    </row>
    <row r="26" spans="1:6" x14ac:dyDescent="0.3">
      <c r="C26" s="2"/>
      <c r="D26" s="2"/>
    </row>
    <row r="27" spans="1:6" x14ac:dyDescent="0.3">
      <c r="C27" s="2"/>
      <c r="D27" s="2"/>
    </row>
    <row r="28" spans="1:6" x14ac:dyDescent="0.3">
      <c r="C28" s="2"/>
      <c r="D28" s="2"/>
    </row>
    <row r="29" spans="1:6" x14ac:dyDescent="0.3">
      <c r="C29" s="2"/>
      <c r="D29" s="2"/>
    </row>
    <row r="30" spans="1:6" x14ac:dyDescent="0.3">
      <c r="C30" s="2"/>
      <c r="D30" s="2"/>
    </row>
    <row r="31" spans="1:6" x14ac:dyDescent="0.3">
      <c r="C31" s="2"/>
      <c r="D31" s="2"/>
    </row>
    <row r="32" spans="1:6" x14ac:dyDescent="0.3">
      <c r="C32" s="2"/>
      <c r="D32" s="2"/>
    </row>
    <row r="33" spans="3:4" x14ac:dyDescent="0.3">
      <c r="C33" s="2"/>
      <c r="D33" s="2"/>
    </row>
    <row r="34" spans="3:4" x14ac:dyDescent="0.3">
      <c r="C34" s="2"/>
      <c r="D34" s="2"/>
    </row>
    <row r="35" spans="3:4" x14ac:dyDescent="0.3">
      <c r="C35" s="2"/>
      <c r="D35" s="2"/>
    </row>
    <row r="36" spans="3:4" x14ac:dyDescent="0.3">
      <c r="C36" s="2"/>
      <c r="D36" s="2"/>
    </row>
    <row r="37" spans="3:4" x14ac:dyDescent="0.3">
      <c r="C37" s="2"/>
      <c r="D37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DFX Panda Job ROI</vt:lpstr>
      <vt:lpstr>Retail Price Estimates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Stephenson</dc:creator>
  <cp:keywords/>
  <dc:description/>
  <cp:lastModifiedBy>Mark Stephenson</cp:lastModifiedBy>
  <cp:revision/>
  <dcterms:created xsi:type="dcterms:W3CDTF">2022-04-08T16:29:46Z</dcterms:created>
  <dcterms:modified xsi:type="dcterms:W3CDTF">2022-04-15T17:56:28Z</dcterms:modified>
  <cp:category/>
  <cp:contentStatus/>
</cp:coreProperties>
</file>